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1" codeName="ThisWorkbook" defaultThemeVersion="124226"/>
  <bookViews>
    <workbookView xWindow="480" yWindow="30" windowWidth="11355" windowHeight="9210" activeTab="2"/>
  </bookViews>
  <sheets>
    <sheet name="Scheduler" sheetId="1" r:id="rId1"/>
    <sheet name="Patient List" sheetId="2" r:id="rId2"/>
    <sheet name="Accounting" sheetId="3" r:id="rId3"/>
  </sheets>
  <definedNames>
    <definedName name="Butler__Rosemary" localSheetId="1">'Patient List'!$A$1:$A$6</definedName>
    <definedName name="Clinical_Assistant.accdb" localSheetId="2" hidden="1">Accounting!$A$1:$L$15</definedName>
    <definedName name="Name1">Scheduler!$H$3</definedName>
  </definedNames>
  <calcPr calcId="125725"/>
</workbook>
</file>

<file path=xl/calcChain.xml><?xml version="1.0" encoding="utf-8"?>
<calcChain xmlns="http://schemas.openxmlformats.org/spreadsheetml/2006/main">
  <c r="F2" i="3"/>
  <c r="H2" s="1"/>
  <c r="F3"/>
  <c r="H3" s="1"/>
  <c r="F6"/>
  <c r="H6" s="1"/>
  <c r="F5"/>
  <c r="H5" s="1"/>
  <c r="F4"/>
  <c r="H4" s="1"/>
  <c r="F10"/>
  <c r="H10" s="1"/>
  <c r="F9"/>
  <c r="H9" s="1"/>
  <c r="F8"/>
  <c r="H8" s="1"/>
  <c r="F11"/>
  <c r="H11" s="1"/>
  <c r="F7"/>
  <c r="H7" s="1"/>
  <c r="F12"/>
  <c r="H12" s="1"/>
  <c r="F13"/>
  <c r="H13" s="1"/>
  <c r="F14"/>
  <c r="H14" s="1"/>
  <c r="F15"/>
  <c r="H15" s="1"/>
  <c r="E3" i="1"/>
  <c r="A3"/>
  <c r="A1"/>
  <c r="C1" s="1"/>
  <c r="C4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3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K12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4"/>
  <c r="M3"/>
  <c r="K5"/>
  <c r="K6"/>
  <c r="K7"/>
  <c r="K8"/>
  <c r="K9"/>
  <c r="K10"/>
  <c r="K11"/>
  <c r="K13"/>
  <c r="K14"/>
  <c r="K15"/>
  <c r="K16"/>
  <c r="K17"/>
  <c r="K18"/>
  <c r="K19"/>
  <c r="K20"/>
  <c r="K21"/>
  <c r="K22"/>
  <c r="K23"/>
  <c r="K24"/>
  <c r="K25"/>
  <c r="K26"/>
  <c r="K4"/>
  <c r="K3"/>
  <c r="E5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4"/>
  <c r="G5" s="1"/>
  <c r="I4"/>
  <c r="I3"/>
  <c r="G3"/>
  <c r="J2" i="3" l="1"/>
  <c r="K2" s="1"/>
  <c r="J15"/>
  <c r="K15" s="1"/>
  <c r="J13"/>
  <c r="K13" s="1"/>
  <c r="J7"/>
  <c r="K7" s="1"/>
  <c r="J8"/>
  <c r="K8" s="1"/>
  <c r="J10"/>
  <c r="K10" s="1"/>
  <c r="J5"/>
  <c r="K5" s="1"/>
  <c r="J3"/>
  <c r="K3" s="1"/>
  <c r="J14"/>
  <c r="K14" s="1"/>
  <c r="J12"/>
  <c r="K12" s="1"/>
  <c r="J11"/>
  <c r="K11" s="1"/>
  <c r="J9"/>
  <c r="K9" s="1"/>
  <c r="J4"/>
  <c r="K4" s="1"/>
  <c r="J6"/>
  <c r="K6" s="1"/>
  <c r="E1" i="1"/>
  <c r="G1" s="1"/>
  <c r="I1" s="1"/>
  <c r="K1" s="1"/>
  <c r="M1" s="1"/>
  <c r="O1" s="1"/>
  <c r="G4"/>
  <c r="G26"/>
  <c r="G22"/>
  <c r="G18"/>
  <c r="G16"/>
  <c r="G14"/>
  <c r="G12"/>
  <c r="G10"/>
  <c r="G8"/>
  <c r="G6"/>
  <c r="I25"/>
  <c r="I23"/>
  <c r="I21"/>
  <c r="I19"/>
  <c r="I17"/>
  <c r="I15"/>
  <c r="I13"/>
  <c r="I11"/>
  <c r="I9"/>
  <c r="I7"/>
  <c r="I5"/>
  <c r="G24"/>
  <c r="G20"/>
  <c r="G25"/>
  <c r="G23"/>
  <c r="G21"/>
  <c r="G19"/>
  <c r="G17"/>
  <c r="G15"/>
  <c r="G13"/>
  <c r="G11"/>
  <c r="G9"/>
  <c r="G7"/>
  <c r="I26"/>
  <c r="I24"/>
  <c r="I22"/>
  <c r="I20"/>
  <c r="I18"/>
  <c r="I16"/>
  <c r="I14"/>
  <c r="I12"/>
  <c r="I10"/>
  <c r="I8"/>
  <c r="I6"/>
</calcChain>
</file>

<file path=xl/connections.xml><?xml version="1.0" encoding="utf-8"?>
<connections xmlns="http://schemas.openxmlformats.org/spreadsheetml/2006/main">
  <connection id="1" sourceFile="E:\CTS 289\Clinical Assistant.accdb" keepAlive="1" name="Clinical Assistant" type="5" refreshedVersion="3" background="1" saveData="1">
    <dbPr connection="Provider=Microsoft.ACE.OLEDB.12.0;User ID=Admin;Data Source=E:\CTS 289\Clinical Assistant.accdb;Mode=ReadWrite;Extended Properties=&quot;&quot;;Jet OLEDB:System database=&quot;&quot;;Jet OLEDB:Registry Path=&quot;&quot;;Jet OLEDB:Engine Type=6;Jet OLEDB:Database Locking Mode=1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Accounting" commandType="3"/>
  </connection>
</connections>
</file>

<file path=xl/sharedStrings.xml><?xml version="1.0" encoding="utf-8"?>
<sst xmlns="http://schemas.openxmlformats.org/spreadsheetml/2006/main" count="178" uniqueCount="119">
  <si>
    <t>Time</t>
  </si>
  <si>
    <t>Full Name</t>
  </si>
  <si>
    <t>Time1</t>
  </si>
  <si>
    <t>Name1</t>
  </si>
  <si>
    <t>Time2</t>
  </si>
  <si>
    <t>Name2</t>
  </si>
  <si>
    <t>Time3</t>
  </si>
  <si>
    <t>Name3</t>
  </si>
  <si>
    <t>Time4</t>
  </si>
  <si>
    <t>Name4</t>
  </si>
  <si>
    <t/>
  </si>
  <si>
    <t>C</t>
  </si>
  <si>
    <t>L</t>
  </si>
  <si>
    <t>O</t>
  </si>
  <si>
    <t>S</t>
  </si>
  <si>
    <t>E</t>
  </si>
  <si>
    <t>D</t>
  </si>
  <si>
    <t>Butler, Rosemary</t>
  </si>
  <si>
    <t>Everett, Michael</t>
  </si>
  <si>
    <t>Patient ID</t>
  </si>
  <si>
    <t>Doctor ID</t>
  </si>
  <si>
    <t>Last Name</t>
  </si>
  <si>
    <t>First Name</t>
  </si>
  <si>
    <t>Appointment Date</t>
  </si>
  <si>
    <t>Appointment Time</t>
  </si>
  <si>
    <t>D1</t>
  </si>
  <si>
    <t>Butler</t>
  </si>
  <si>
    <t>Rosemary</t>
  </si>
  <si>
    <t>Everett</t>
  </si>
  <si>
    <t>Michael</t>
  </si>
  <si>
    <t>Gonzalez</t>
  </si>
  <si>
    <t>Orlando</t>
  </si>
  <si>
    <t>Gonzalez, Orlando</t>
  </si>
  <si>
    <t>Flintstone, Fred</t>
  </si>
  <si>
    <t>D2</t>
  </si>
  <si>
    <t>Flintstone</t>
  </si>
  <si>
    <t>Fred</t>
  </si>
  <si>
    <t>Rubble</t>
  </si>
  <si>
    <t>Barney</t>
  </si>
  <si>
    <t>Rubble, Barney</t>
  </si>
  <si>
    <t>Betty</t>
  </si>
  <si>
    <t>Franks</t>
  </si>
  <si>
    <t>Franks, Betty</t>
  </si>
  <si>
    <t>Thursday, November 18, 2009</t>
  </si>
  <si>
    <t>Address</t>
  </si>
  <si>
    <t>City</t>
  </si>
  <si>
    <t>State</t>
  </si>
  <si>
    <t>Zip</t>
  </si>
  <si>
    <t>Phone #</t>
  </si>
  <si>
    <t>SS #</t>
  </si>
  <si>
    <t>File #</t>
  </si>
  <si>
    <t>Have Insurance</t>
  </si>
  <si>
    <t>Insurance ID</t>
  </si>
  <si>
    <t>Balance Due</t>
  </si>
  <si>
    <t>7002 Summit drive</t>
  </si>
  <si>
    <t>639 Highland Ave</t>
  </si>
  <si>
    <t>739 Comet Drive</t>
  </si>
  <si>
    <t>125 Boulder lane</t>
  </si>
  <si>
    <t>NC</t>
  </si>
  <si>
    <t>Goldsboro</t>
  </si>
  <si>
    <t>Pikeville</t>
  </si>
  <si>
    <t>Bedrock</t>
  </si>
  <si>
    <t>919-221-1902</t>
  </si>
  <si>
    <t>222-222-2222</t>
  </si>
  <si>
    <t>333-333-3333</t>
  </si>
  <si>
    <t>444-444-4444</t>
  </si>
  <si>
    <t>111-11-1111</t>
  </si>
  <si>
    <t>222-22-2222</t>
  </si>
  <si>
    <t>333-33-3333</t>
  </si>
  <si>
    <t>444-44-4444</t>
  </si>
  <si>
    <t>F1</t>
  </si>
  <si>
    <t>F2</t>
  </si>
  <si>
    <t>F3</t>
  </si>
  <si>
    <t>F4</t>
  </si>
  <si>
    <t>I1</t>
  </si>
  <si>
    <t>I2</t>
  </si>
  <si>
    <t>I4</t>
  </si>
  <si>
    <t>23 Quary Blvd</t>
  </si>
  <si>
    <t>555-555-5555</t>
  </si>
  <si>
    <t>555-55-5555</t>
  </si>
  <si>
    <t>F5</t>
  </si>
  <si>
    <t>I5</t>
  </si>
  <si>
    <t>I3</t>
  </si>
  <si>
    <t>Account ID</t>
  </si>
  <si>
    <t>Procedure</t>
  </si>
  <si>
    <t>Cost</t>
  </si>
  <si>
    <t>Total Due</t>
  </si>
  <si>
    <t>Payment Amt</t>
  </si>
  <si>
    <t>Balance due</t>
  </si>
  <si>
    <t>Discount</t>
  </si>
  <si>
    <t>Insurance due</t>
  </si>
  <si>
    <t>A8</t>
  </si>
  <si>
    <t>102</t>
  </si>
  <si>
    <t>1</t>
  </si>
  <si>
    <t>101</t>
  </si>
  <si>
    <t>A9</t>
  </si>
  <si>
    <t>103</t>
  </si>
  <si>
    <t>A10</t>
  </si>
  <si>
    <t>100</t>
  </si>
  <si>
    <t>106</t>
  </si>
  <si>
    <t>A11</t>
  </si>
  <si>
    <t>A12</t>
  </si>
  <si>
    <t>A15</t>
  </si>
  <si>
    <t>105</t>
  </si>
  <si>
    <t>A14</t>
  </si>
  <si>
    <t>A4</t>
  </si>
  <si>
    <t>152</t>
  </si>
  <si>
    <t>10</t>
  </si>
  <si>
    <t>A5</t>
  </si>
  <si>
    <t>A6</t>
  </si>
  <si>
    <t>A1</t>
  </si>
  <si>
    <t>A2</t>
  </si>
  <si>
    <t>A3</t>
  </si>
  <si>
    <t>Discount Amt.</t>
  </si>
  <si>
    <t>A16</t>
  </si>
  <si>
    <t>667-667-6676</t>
  </si>
  <si>
    <t>676-67-6767</t>
  </si>
  <si>
    <t>F6</t>
  </si>
  <si>
    <t>I6</t>
  </si>
</sst>
</file>

<file path=xl/styles.xml><?xml version="1.0" encoding="utf-8"?>
<styleSheet xmlns="http://schemas.openxmlformats.org/spreadsheetml/2006/main">
  <numFmts count="4">
    <numFmt numFmtId="164" formatCode="[$-F800]dddd\,\ mmmm\ dd\,\ yyyy"/>
    <numFmt numFmtId="165" formatCode="[$-F400]h:mm:ss\ AM/PM"/>
    <numFmt numFmtId="172" formatCode="[$-409]h:mm\ AM/PM;@"/>
    <numFmt numFmtId="173" formatCode="&quot;$&quot;#,##0.00"/>
  </numFmts>
  <fonts count="9">
    <font>
      <sz val="10"/>
      <name val="MS Sans Serif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name val="Times New Roman"/>
      <family val="1"/>
    </font>
    <font>
      <sz val="10"/>
      <name val="MS Sans Serif"/>
      <family val="2"/>
    </font>
    <font>
      <sz val="11"/>
      <color theme="0"/>
      <name val="Calibri"/>
      <family val="2"/>
      <scheme val="minor"/>
    </font>
    <font>
      <sz val="12"/>
      <name val="Times New Roman"/>
      <family val="1"/>
    </font>
    <font>
      <sz val="12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solid">
        <fgColor theme="6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0D7E5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 style="thin">
        <color rgb="FFD0D7E5"/>
      </bottom>
      <diagonal/>
    </border>
    <border>
      <left style="thin">
        <color indexed="64"/>
      </left>
      <right/>
      <top/>
      <bottom/>
      <diagonal/>
    </border>
    <border>
      <left style="thin">
        <color rgb="FFD0D7E5"/>
      </left>
      <right/>
      <top style="medium">
        <color indexed="64"/>
      </top>
      <bottom style="thin">
        <color rgb="FFD0D7E5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5" borderId="0" applyNumberFormat="0" applyBorder="0" applyAlignment="0" applyProtection="0"/>
  </cellStyleXfs>
  <cellXfs count="54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19" fontId="2" fillId="3" borderId="4" xfId="0" applyNumberFormat="1" applyFont="1" applyFill="1" applyBorder="1" applyAlignment="1" applyProtection="1">
      <alignment horizontal="right" vertical="center" wrapText="1"/>
    </xf>
    <xf numFmtId="18" fontId="0" fillId="0" borderId="5" xfId="0" applyNumberFormat="1" applyBorder="1"/>
    <xf numFmtId="0" fontId="3" fillId="4" borderId="7" xfId="0" applyFont="1" applyFill="1" applyBorder="1" applyAlignment="1" applyProtection="1">
      <alignment vertical="center" wrapText="1"/>
    </xf>
    <xf numFmtId="0" fontId="0" fillId="0" borderId="8" xfId="0" applyBorder="1"/>
    <xf numFmtId="18" fontId="0" fillId="0" borderId="6" xfId="0" applyNumberFormat="1" applyBorder="1"/>
    <xf numFmtId="19" fontId="0" fillId="0" borderId="8" xfId="0" applyNumberFormat="1" applyBorder="1"/>
    <xf numFmtId="0" fontId="1" fillId="2" borderId="3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vertical="center" wrapText="1"/>
    </xf>
    <xf numFmtId="0" fontId="0" fillId="0" borderId="5" xfId="0" applyBorder="1"/>
    <xf numFmtId="0" fontId="1" fillId="2" borderId="2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vertical="center" wrapText="1"/>
    </xf>
    <xf numFmtId="0" fontId="5" fillId="0" borderId="8" xfId="0" applyFont="1" applyBorder="1"/>
    <xf numFmtId="0" fontId="2" fillId="4" borderId="7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2" fillId="4" borderId="11" xfId="0" applyFont="1" applyFill="1" applyBorder="1" applyAlignment="1" applyProtection="1">
      <alignment horizontal="center" vertical="center" wrapText="1"/>
    </xf>
    <xf numFmtId="0" fontId="5" fillId="0" borderId="5" xfId="0" applyFont="1" applyBorder="1"/>
    <xf numFmtId="0" fontId="5" fillId="0" borderId="0" xfId="0" applyFont="1"/>
    <xf numFmtId="19" fontId="0" fillId="0" borderId="12" xfId="0" applyNumberFormat="1" applyBorder="1"/>
    <xf numFmtId="19" fontId="0" fillId="0" borderId="5" xfId="0" applyNumberFormat="1" applyBorder="1"/>
    <xf numFmtId="0" fontId="0" fillId="0" borderId="0" xfId="0" applyBorder="1"/>
    <xf numFmtId="19" fontId="2" fillId="3" borderId="13" xfId="0" applyNumberFormat="1" applyFont="1" applyFill="1" applyBorder="1" applyAlignment="1" applyProtection="1">
      <alignment horizontal="right" vertical="center" wrapText="1"/>
    </xf>
    <xf numFmtId="18" fontId="0" fillId="0" borderId="14" xfId="0" applyNumberFormat="1" applyBorder="1"/>
    <xf numFmtId="0" fontId="1" fillId="2" borderId="15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wrapText="1"/>
    </xf>
    <xf numFmtId="164" fontId="7" fillId="0" borderId="0" xfId="0" applyNumberFormat="1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5" fontId="8" fillId="5" borderId="0" xfId="1" applyNumberFormat="1" applyFont="1" applyAlignment="1">
      <alignment horizontal="center" vertical="center"/>
    </xf>
    <xf numFmtId="0" fontId="8" fillId="5" borderId="0" xfId="1" applyFont="1" applyAlignment="1">
      <alignment horizontal="center" vertical="center"/>
    </xf>
    <xf numFmtId="164" fontId="8" fillId="5" borderId="0" xfId="1" applyNumberFormat="1" applyFont="1" applyAlignment="1">
      <alignment horizontal="center" vertical="center"/>
    </xf>
    <xf numFmtId="172" fontId="7" fillId="0" borderId="0" xfId="0" applyNumberFormat="1" applyFont="1" applyAlignment="1" applyProtection="1">
      <alignment horizontal="center" vertical="center"/>
    </xf>
    <xf numFmtId="172" fontId="7" fillId="0" borderId="0" xfId="0" applyNumberFormat="1" applyFont="1" applyAlignment="1">
      <alignment horizontal="center" vertical="center"/>
    </xf>
    <xf numFmtId="173" fontId="0" fillId="0" borderId="0" xfId="0" applyNumberFormat="1"/>
    <xf numFmtId="173" fontId="0" fillId="0" borderId="0" xfId="0" applyNumberFormat="1" applyBorder="1"/>
    <xf numFmtId="173" fontId="7" fillId="0" borderId="0" xfId="0" applyNumberFormat="1" applyFont="1"/>
    <xf numFmtId="173" fontId="7" fillId="0" borderId="0" xfId="0" applyNumberFormat="1" applyFont="1" applyAlignment="1">
      <alignment horizontal="center" vertical="center"/>
    </xf>
    <xf numFmtId="173" fontId="0" fillId="0" borderId="0" xfId="0" applyNumberFormat="1" applyAlignment="1">
      <alignment horizontal="center" vertical="center"/>
    </xf>
    <xf numFmtId="10" fontId="7" fillId="0" borderId="0" xfId="0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73" fontId="0" fillId="0" borderId="0" xfId="0" applyNumberFormat="1" applyBorder="1" applyAlignment="1">
      <alignment horizontal="center" vertical="center"/>
    </xf>
    <xf numFmtId="0" fontId="5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</cellXfs>
  <cellStyles count="2">
    <cellStyle name="Accent3" xfId="1" builtinId="37"/>
    <cellStyle name="Normal" xfId="0" builtinId="0"/>
  </cellStyles>
  <dxfs count="21">
    <dxf>
      <alignment horizontal="center" vertical="center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numFmt numFmtId="173" formatCode="&quot;$&quot;#,##0.00"/>
      <alignment horizontal="center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</dxf>
    <dxf>
      <numFmt numFmtId="173" formatCode="&quot;$&quot;#,##0.00"/>
    </dxf>
    <dxf>
      <numFmt numFmtId="173" formatCode="&quot;$&quot;#,##0.00"/>
    </dxf>
    <dxf>
      <numFmt numFmtId="14" formatCode="0.00%"/>
      <alignment horizontal="center" vertical="bottom" textRotation="0" wrapText="0" indent="0" relativeIndent="255" justifyLastLine="0" shrinkToFit="0" mergeCell="0" readingOrder="0"/>
    </dxf>
    <dxf>
      <numFmt numFmtId="173" formatCode="&quot;$&quot;#,##0.00"/>
    </dxf>
    <dxf>
      <numFmt numFmtId="173" formatCode="&quot;$&quot;#,##0.00"/>
    </dxf>
    <dxf>
      <numFmt numFmtId="173" formatCode="&quot;$&quot;#,##0.00"/>
    </dxf>
    <dxf>
      <numFmt numFmtId="0" formatCode="General"/>
    </dxf>
    <dxf>
      <font>
        <strike val="0"/>
        <outline val="0"/>
        <shadow val="0"/>
        <u val="none"/>
        <vertAlign val="baseline"/>
        <sz val="12"/>
        <color theme="0"/>
        <name val="Times New Roman"/>
        <scheme val="none"/>
      </font>
      <alignment horizontal="center" vertical="center" textRotation="0" wrapText="0" indent="0" relativeIndent="255" justifyLastLine="0" shrinkToFit="0" mergeCell="0" readingOrder="0"/>
    </dxf>
    <dxf>
      <alignment horizontal="center" textRotation="0" wrapText="0" indent="0" relativeIndent="255" justifyLastLine="0" shrinkToFit="0" mergeCell="0" readingOrder="0"/>
    </dxf>
    <dxf>
      <alignment horizontal="center" textRotation="0" wrapText="0" indent="0" relativeIndent="255" justifyLastLine="0" shrinkToFit="0" mergeCell="0" readingOrder="0"/>
    </dxf>
    <dxf>
      <alignment horizontal="center" textRotation="0" wrapText="0" indent="0" relativeIndent="255" justifyLastLine="0" shrinkToFit="0" mergeCell="0" readingOrder="0"/>
    </dxf>
    <dxf>
      <alignment horizontal="center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center" textRotation="0" wrapText="0" indent="0" relativeIndent="255" justifyLastLine="0" shrinkToFit="0" mergeCell="0" readingOrder="0"/>
    </dxf>
    <dxf>
      <alignment horizontal="center" vertical="center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Clinical Assistant.accdb" connectionId="1" autoFormatId="16" applyNumberFormats="0" applyBorderFormats="0" applyFontFormats="0" applyPatternFormats="0" applyAlignmentFormats="0" applyWidthHeightFormats="0">
  <queryTableRefresh nextId="15">
    <queryTableFields count="12">
      <queryTableField id="1" name="Account ID" tableColumnId="1"/>
      <queryTableField id="2" name="Patient ID" tableColumnId="2"/>
      <queryTableField id="3" name="Doctor ID" tableColumnId="3"/>
      <queryTableField id="6" name="Procedure" tableColumnId="6"/>
      <queryTableField id="7" name="Cost" tableColumnId="7"/>
      <queryTableField id="8" name="Total Due" tableColumnId="8"/>
      <queryTableField id="9" name="Payment Amt" tableColumnId="9"/>
      <queryTableField id="10" name="Balance due" tableColumnId="10"/>
      <queryTableField id="11" name="Discount" tableColumnId="11"/>
      <queryTableField id="14" dataBound="0" tableColumnId="14"/>
      <queryTableField id="12" name="Insurance due" tableColumnId="12"/>
      <queryTableField id="13" name="Insurance ID" tableColumnId="13"/>
    </queryTableFields>
    <queryTableDeletedFields count="2">
      <deletedField name="Code ID"/>
      <deletedField name="Aptm ID"/>
    </queryTableDeleted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Patient_List" displayName="Patient_List" ref="A1:Q10" totalsRowShown="0" headerRowDxfId="11" headerRowCellStyle="Accent3">
  <sortState ref="A2:H10">
    <sortCondition ref="A1:A10"/>
  </sortState>
  <tableColumns count="17">
    <tableColumn id="2" name="Patient ID" dataDxfId="20"/>
    <tableColumn id="3" name="Doctor ID" dataDxfId="19"/>
    <tableColumn id="4" name="Last Name"/>
    <tableColumn id="5" name="First Name"/>
    <tableColumn id="6" name="Full Name"/>
    <tableColumn id="9" name="Address"/>
    <tableColumn id="10" name="City"/>
    <tableColumn id="11" name="State" dataDxfId="17"/>
    <tableColumn id="12" name="Zip" dataDxfId="16"/>
    <tableColumn id="13" name="Phone #" dataDxfId="15"/>
    <tableColumn id="14" name="SS #" dataDxfId="14"/>
    <tableColumn id="15" name="File #" dataDxfId="13"/>
    <tableColumn id="16" name="Have Insurance" dataDxfId="10"/>
    <tableColumn id="17" name="Insurance ID" dataDxfId="12"/>
    <tableColumn id="7" name="Appointment Date"/>
    <tableColumn id="8" name="Appointment Time" dataDxfId="18"/>
    <tableColumn id="19" name="Balance Due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id="2" name="Table_Clinical_Assistant.accdb" displayName="Table_Clinical_Assistant.accdb" ref="A1:L15" tableType="queryTable" totalsRowShown="0" headerRowDxfId="3">
  <autoFilter ref="A1:L15">
    <filterColumn colId="9"/>
  </autoFilter>
  <sortState ref="A2:M15">
    <sortCondition ref="B1:B15"/>
  </sortState>
  <tableColumns count="12">
    <tableColumn id="1" uniqueName="1" name="Account ID" queryTableFieldId="1"/>
    <tableColumn id="2" uniqueName="2" name="Patient ID" queryTableFieldId="2" dataDxfId="0"/>
    <tableColumn id="3" uniqueName="3" name="Doctor ID" queryTableFieldId="3"/>
    <tableColumn id="6" uniqueName="6" name="Procedure" queryTableFieldId="6" dataDxfId="1"/>
    <tableColumn id="7" uniqueName="7" name="Cost" queryTableFieldId="7" dataDxfId="2"/>
    <tableColumn id="8" uniqueName="8" name="Total Due" queryTableFieldId="8" dataDxfId="9"/>
    <tableColumn id="9" uniqueName="9" name="Payment Amt" queryTableFieldId="9" dataDxfId="8"/>
    <tableColumn id="10" uniqueName="10" name="Balance due" queryTableFieldId="10" dataDxfId="7"/>
    <tableColumn id="11" uniqueName="11" name="Discount" queryTableFieldId="11" dataDxfId="6"/>
    <tableColumn id="14" uniqueName="14" name="Discount Amt." queryTableFieldId="14" dataDxfId="5">
      <calculatedColumnFormula>SUM(Table_Clinical_Assistant.accdb[[#This Row],[Balance due]]*Table_Clinical_Assistant.accdb[[#This Row],[Discount]])</calculatedColumnFormula>
    </tableColumn>
    <tableColumn id="12" uniqueName="12" name="Insurance due" queryTableFieldId="12" dataDxfId="4"/>
    <tableColumn id="13" uniqueName="13" name="Insurance ID" queryTableFieldId="13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P26"/>
  <sheetViews>
    <sheetView topLeftCell="A17" workbookViewId="0">
      <selection activeCell="F27" sqref="F27"/>
    </sheetView>
  </sheetViews>
  <sheetFormatPr defaultRowHeight="12.75"/>
  <cols>
    <col min="1" max="1" width="12" customWidth="1"/>
    <col min="2" max="2" width="25.42578125" customWidth="1"/>
    <col min="3" max="3" width="10.85546875" customWidth="1"/>
    <col min="4" max="4" width="25.140625" customWidth="1"/>
    <col min="5" max="5" width="14.28515625" customWidth="1"/>
    <col min="6" max="6" width="24.85546875" customWidth="1"/>
    <col min="7" max="7" width="14" customWidth="1"/>
    <col min="8" max="8" width="25.140625" customWidth="1"/>
    <col min="9" max="9" width="14" customWidth="1"/>
    <col min="10" max="10" width="25.42578125" customWidth="1"/>
    <col min="11" max="11" width="14" customWidth="1"/>
    <col min="12" max="12" width="22" style="18" customWidth="1"/>
    <col min="13" max="13" width="12.28515625" customWidth="1"/>
    <col min="14" max="14" width="19.42578125" style="18" customWidth="1"/>
    <col min="15" max="15" width="11.140625" customWidth="1"/>
    <col min="16" max="16" width="22.85546875" customWidth="1"/>
  </cols>
  <sheetData>
    <row r="1" spans="1:16" ht="16.5" thickBot="1">
      <c r="A1" s="29">
        <f ca="1">TODAY()</f>
        <v>40134</v>
      </c>
      <c r="B1" s="30"/>
      <c r="C1" s="29">
        <f ca="1">A1+(24/24)*1</f>
        <v>40135</v>
      </c>
      <c r="D1" s="30"/>
      <c r="E1" s="29">
        <f t="shared" ref="E1" ca="1" si="0">C1+(24/24)*1</f>
        <v>40136</v>
      </c>
      <c r="F1" s="30"/>
      <c r="G1" s="29">
        <f t="shared" ref="G1" ca="1" si="1">E1+(24/24)*1</f>
        <v>40137</v>
      </c>
      <c r="H1" s="30"/>
      <c r="I1" s="29">
        <f t="shared" ref="I1" ca="1" si="2">G1+(24/24)*1</f>
        <v>40138</v>
      </c>
      <c r="J1" s="30"/>
      <c r="K1" s="29">
        <f t="shared" ref="K1" ca="1" si="3">I1+(24/24)*1</f>
        <v>40139</v>
      </c>
      <c r="L1" s="30"/>
      <c r="M1" s="29">
        <f t="shared" ref="M1" ca="1" si="4">K1+(24/24)*1</f>
        <v>40140</v>
      </c>
      <c r="N1" s="30"/>
      <c r="O1" s="29">
        <f t="shared" ref="O1" ca="1" si="5">M1+(24/24)*1</f>
        <v>40141</v>
      </c>
      <c r="P1" s="30"/>
    </row>
    <row r="2" spans="1:16" ht="15.75" thickBot="1">
      <c r="A2" s="1" t="s">
        <v>0</v>
      </c>
      <c r="B2" s="1" t="s">
        <v>1</v>
      </c>
      <c r="C2" s="1" t="s">
        <v>0</v>
      </c>
      <c r="D2" s="1" t="s">
        <v>1</v>
      </c>
      <c r="E2" s="1" t="s">
        <v>0</v>
      </c>
      <c r="F2" s="27">
        <v>1</v>
      </c>
      <c r="G2" s="1" t="s">
        <v>2</v>
      </c>
      <c r="H2" s="1" t="s">
        <v>3</v>
      </c>
      <c r="I2" s="1" t="s">
        <v>4</v>
      </c>
      <c r="J2" s="9" t="s">
        <v>5</v>
      </c>
      <c r="K2" s="8" t="s">
        <v>6</v>
      </c>
      <c r="L2" s="1" t="s">
        <v>7</v>
      </c>
      <c r="M2" s="12" t="s">
        <v>8</v>
      </c>
      <c r="N2" s="1" t="s">
        <v>9</v>
      </c>
      <c r="O2" s="12" t="s">
        <v>8</v>
      </c>
      <c r="P2" s="1" t="s">
        <v>9</v>
      </c>
    </row>
    <row r="3" spans="1:16" ht="20.100000000000001" customHeight="1">
      <c r="A3" s="2">
        <f>TIME(8,30,0)</f>
        <v>0.35416666666666669</v>
      </c>
      <c r="B3" s="4">
        <v>1</v>
      </c>
      <c r="C3" s="2">
        <f>TIME(8,30,0)</f>
        <v>0.35416666666666669</v>
      </c>
      <c r="D3" s="4">
        <v>3</v>
      </c>
      <c r="E3" s="25">
        <f>TIME(8,30,0)</f>
        <v>0.35416666666666669</v>
      </c>
      <c r="F3" s="28">
        <v>11</v>
      </c>
      <c r="G3" s="26">
        <f>TIME(8,30,0)</f>
        <v>0.35416666666666669</v>
      </c>
      <c r="H3" s="21">
        <v>1</v>
      </c>
      <c r="I3" s="6">
        <f>TIME(8,30,0)</f>
        <v>0.35416666666666669</v>
      </c>
      <c r="J3" s="10">
        <v>4</v>
      </c>
      <c r="K3" s="6">
        <f>TIME(8,30,0)</f>
        <v>0.35416666666666669</v>
      </c>
      <c r="L3" s="15" t="s">
        <v>11</v>
      </c>
      <c r="M3" s="6">
        <f>TIME(8,30,0)</f>
        <v>0.35416666666666669</v>
      </c>
      <c r="N3" s="19" t="s">
        <v>11</v>
      </c>
      <c r="O3" s="6">
        <f>TIME(8,30,0)</f>
        <v>0.35416666666666669</v>
      </c>
      <c r="P3" s="13" t="s">
        <v>10</v>
      </c>
    </row>
    <row r="4" spans="1:16" ht="20.100000000000001" customHeight="1">
      <c r="A4" s="3">
        <f>A3+TIME(0,30,0)</f>
        <v>0.375</v>
      </c>
      <c r="B4" s="5">
        <v>2</v>
      </c>
      <c r="C4" s="3">
        <f>C3+TIME(0,30,0)</f>
        <v>0.375</v>
      </c>
      <c r="D4" s="5">
        <v>1</v>
      </c>
      <c r="E4" s="3">
        <f>E3+TIME(0,30,0)</f>
        <v>0.375</v>
      </c>
      <c r="F4" s="5">
        <v>10</v>
      </c>
      <c r="G4" s="7">
        <f>E3+TIME(0,30,0)</f>
        <v>0.375</v>
      </c>
      <c r="H4" s="14">
        <v>7</v>
      </c>
      <c r="I4" s="7">
        <f>E3+TIME(0,30,0)</f>
        <v>0.375</v>
      </c>
      <c r="J4" s="11">
        <v>6</v>
      </c>
      <c r="K4" s="7">
        <f>E3+TIME(0,30,0)</f>
        <v>0.375</v>
      </c>
      <c r="L4" s="16" t="s">
        <v>12</v>
      </c>
      <c r="M4" s="7">
        <f>E3+TIME(0,30,0)</f>
        <v>0.375</v>
      </c>
      <c r="N4" s="16" t="s">
        <v>12</v>
      </c>
      <c r="O4" s="7">
        <f>G3+TIME(0,30,0)</f>
        <v>0.375</v>
      </c>
      <c r="P4" s="5"/>
    </row>
    <row r="5" spans="1:16" ht="20.100000000000001" customHeight="1">
      <c r="A5" s="3">
        <f t="shared" ref="A5:A26" si="6">A4+TIME(0,30,0)</f>
        <v>0.39583333333333331</v>
      </c>
      <c r="B5" s="5"/>
      <c r="C5" s="3">
        <f t="shared" ref="C5:E26" si="7">C4+TIME(0,30,0)</f>
        <v>0.39583333333333331</v>
      </c>
      <c r="D5" s="5">
        <v>5</v>
      </c>
      <c r="E5" s="3">
        <f t="shared" si="7"/>
        <v>0.39583333333333331</v>
      </c>
      <c r="F5" s="5">
        <v>6</v>
      </c>
      <c r="G5" s="7">
        <f t="shared" ref="G5:G26" si="8">E4+TIME(0,30,0)</f>
        <v>0.39583333333333331</v>
      </c>
      <c r="H5" s="14">
        <v>3</v>
      </c>
      <c r="I5" s="7">
        <f t="shared" ref="I5:I26" si="9">E4+TIME(0,30,0)</f>
        <v>0.39583333333333331</v>
      </c>
      <c r="J5" s="11">
        <v>6</v>
      </c>
      <c r="K5" s="7">
        <f t="shared" ref="K5:K26" si="10">E4+TIME(0,30,0)</f>
        <v>0.39583333333333331</v>
      </c>
      <c r="L5" s="16" t="s">
        <v>13</v>
      </c>
      <c r="M5" s="7">
        <f t="shared" ref="M5:M26" si="11">E4+TIME(0,30,0)</f>
        <v>0.39583333333333331</v>
      </c>
      <c r="N5" s="16" t="s">
        <v>13</v>
      </c>
      <c r="O5" s="7">
        <f t="shared" ref="O5:O26" si="12">G4+TIME(0,30,0)</f>
        <v>0.39583333333333331</v>
      </c>
      <c r="P5" s="5"/>
    </row>
    <row r="6" spans="1:16" ht="20.100000000000001" customHeight="1">
      <c r="A6" s="3">
        <f t="shared" si="6"/>
        <v>0.41666666666666663</v>
      </c>
      <c r="B6" s="5">
        <v>5</v>
      </c>
      <c r="C6" s="3">
        <f t="shared" si="7"/>
        <v>0.41666666666666663</v>
      </c>
      <c r="D6" s="5">
        <v>5</v>
      </c>
      <c r="E6" s="3">
        <f t="shared" si="7"/>
        <v>0.41666666666666663</v>
      </c>
      <c r="F6" s="5">
        <v>7</v>
      </c>
      <c r="G6" s="7">
        <f t="shared" si="8"/>
        <v>0.41666666666666663</v>
      </c>
      <c r="H6" s="5">
        <v>8</v>
      </c>
      <c r="I6" s="7">
        <f t="shared" si="9"/>
        <v>0.41666666666666663</v>
      </c>
      <c r="J6" s="11">
        <v>7</v>
      </c>
      <c r="K6" s="7">
        <f t="shared" si="10"/>
        <v>0.41666666666666663</v>
      </c>
      <c r="L6" s="16" t="s">
        <v>14</v>
      </c>
      <c r="M6" s="7">
        <f t="shared" si="11"/>
        <v>0.41666666666666663</v>
      </c>
      <c r="N6" s="16" t="s">
        <v>14</v>
      </c>
      <c r="O6" s="7">
        <f t="shared" si="12"/>
        <v>0.41666666666666663</v>
      </c>
      <c r="P6" s="5"/>
    </row>
    <row r="7" spans="1:16" ht="20.100000000000001" customHeight="1">
      <c r="A7" s="3">
        <f t="shared" si="6"/>
        <v>0.43749999999999994</v>
      </c>
      <c r="B7" s="5">
        <v>10</v>
      </c>
      <c r="C7" s="3">
        <f t="shared" si="7"/>
        <v>0.43749999999999994</v>
      </c>
      <c r="D7" s="5">
        <v>10</v>
      </c>
      <c r="E7" s="3">
        <f t="shared" si="7"/>
        <v>0.43749999999999994</v>
      </c>
      <c r="F7" s="5">
        <v>7</v>
      </c>
      <c r="G7" s="22">
        <f t="shared" si="8"/>
        <v>0.43749999999999994</v>
      </c>
      <c r="H7" s="24">
        <v>6</v>
      </c>
      <c r="I7" s="23">
        <f t="shared" si="9"/>
        <v>0.43749999999999994</v>
      </c>
      <c r="J7" s="11">
        <v>9</v>
      </c>
      <c r="K7" s="7">
        <f t="shared" si="10"/>
        <v>0.43749999999999994</v>
      </c>
      <c r="L7" s="16" t="s">
        <v>15</v>
      </c>
      <c r="M7" s="7">
        <f t="shared" si="11"/>
        <v>0.43749999999999994</v>
      </c>
      <c r="N7" s="16" t="s">
        <v>15</v>
      </c>
      <c r="O7" s="7">
        <f t="shared" si="12"/>
        <v>0.43749999999999994</v>
      </c>
      <c r="P7" s="5"/>
    </row>
    <row r="8" spans="1:16" ht="20.100000000000001" customHeight="1">
      <c r="A8" s="3">
        <f t="shared" si="6"/>
        <v>0.45833333333333326</v>
      </c>
      <c r="B8" s="5">
        <v>9</v>
      </c>
      <c r="C8" s="3">
        <f t="shared" si="7"/>
        <v>0.45833333333333326</v>
      </c>
      <c r="D8" s="5">
        <v>8</v>
      </c>
      <c r="E8" s="3">
        <f t="shared" si="7"/>
        <v>0.45833333333333326</v>
      </c>
      <c r="F8" s="5">
        <v>15</v>
      </c>
      <c r="G8" s="7">
        <f t="shared" si="8"/>
        <v>0.45833333333333326</v>
      </c>
      <c r="H8" s="24">
        <v>9</v>
      </c>
      <c r="I8" s="7">
        <f t="shared" si="9"/>
        <v>0.45833333333333326</v>
      </c>
      <c r="J8" s="11">
        <v>8</v>
      </c>
      <c r="K8" s="7">
        <f t="shared" si="10"/>
        <v>0.45833333333333326</v>
      </c>
      <c r="L8" s="16" t="s">
        <v>16</v>
      </c>
      <c r="M8" s="7">
        <f t="shared" si="11"/>
        <v>0.45833333333333326</v>
      </c>
      <c r="N8" s="16" t="s">
        <v>16</v>
      </c>
      <c r="O8" s="7">
        <f t="shared" si="12"/>
        <v>0.45833333333333326</v>
      </c>
      <c r="P8" s="5"/>
    </row>
    <row r="9" spans="1:16" ht="20.100000000000001" customHeight="1">
      <c r="A9" s="3">
        <f t="shared" si="6"/>
        <v>0.47916666666666657</v>
      </c>
      <c r="B9" s="5">
        <v>1</v>
      </c>
      <c r="C9" s="3">
        <f t="shared" si="7"/>
        <v>0.47916666666666657</v>
      </c>
      <c r="D9" s="5">
        <v>12</v>
      </c>
      <c r="E9" s="3">
        <f t="shared" si="7"/>
        <v>0.47916666666666657</v>
      </c>
      <c r="F9" s="5">
        <v>8</v>
      </c>
      <c r="G9" s="7">
        <f t="shared" si="8"/>
        <v>0.47916666666666657</v>
      </c>
      <c r="H9" s="24">
        <v>12</v>
      </c>
      <c r="I9" s="7">
        <f t="shared" si="9"/>
        <v>0.47916666666666657</v>
      </c>
      <c r="J9" s="11">
        <v>7</v>
      </c>
      <c r="K9" s="7">
        <f t="shared" si="10"/>
        <v>0.47916666666666657</v>
      </c>
      <c r="L9" s="17"/>
      <c r="M9" s="7">
        <f t="shared" si="11"/>
        <v>0.47916666666666657</v>
      </c>
      <c r="N9" s="17"/>
      <c r="O9" s="7">
        <f t="shared" si="12"/>
        <v>0.47916666666666657</v>
      </c>
      <c r="P9" s="5"/>
    </row>
    <row r="10" spans="1:16" ht="20.100000000000001" customHeight="1">
      <c r="A10" s="3">
        <f t="shared" si="6"/>
        <v>0.49999999999999989</v>
      </c>
      <c r="B10" s="5">
        <v>14</v>
      </c>
      <c r="C10" s="3">
        <f t="shared" si="7"/>
        <v>0.49999999999999989</v>
      </c>
      <c r="D10" s="5">
        <v>12</v>
      </c>
      <c r="E10" s="3">
        <f t="shared" si="7"/>
        <v>0.49999999999999989</v>
      </c>
      <c r="F10" s="5">
        <v>7</v>
      </c>
      <c r="G10" s="7">
        <f t="shared" si="8"/>
        <v>0.49999999999999989</v>
      </c>
      <c r="H10" s="24">
        <v>11</v>
      </c>
      <c r="I10" s="7">
        <f t="shared" si="9"/>
        <v>0.49999999999999989</v>
      </c>
      <c r="J10" s="20">
        <v>8</v>
      </c>
      <c r="K10" s="7">
        <f t="shared" si="10"/>
        <v>0.49999999999999989</v>
      </c>
      <c r="L10" s="17"/>
      <c r="M10" s="7">
        <f t="shared" si="11"/>
        <v>0.49999999999999989</v>
      </c>
      <c r="N10" s="17"/>
      <c r="O10" s="7">
        <f t="shared" si="12"/>
        <v>0.49999999999999989</v>
      </c>
      <c r="P10" s="5"/>
    </row>
    <row r="11" spans="1:16" ht="20.100000000000001" customHeight="1">
      <c r="A11" s="3">
        <f t="shared" si="6"/>
        <v>0.52083333333333326</v>
      </c>
      <c r="B11" s="5">
        <v>12</v>
      </c>
      <c r="C11" s="3">
        <f t="shared" si="7"/>
        <v>0.52083333333333326</v>
      </c>
      <c r="D11" s="5">
        <v>5</v>
      </c>
      <c r="E11" s="3">
        <f t="shared" si="7"/>
        <v>0.52083333333333326</v>
      </c>
      <c r="F11" s="5">
        <v>9</v>
      </c>
      <c r="G11" s="7">
        <f t="shared" si="8"/>
        <v>0.52083333333333326</v>
      </c>
      <c r="H11" s="24">
        <v>9</v>
      </c>
      <c r="I11" s="7">
        <f t="shared" si="9"/>
        <v>0.52083333333333326</v>
      </c>
      <c r="J11" s="11">
        <v>8</v>
      </c>
      <c r="K11" s="7">
        <f t="shared" si="10"/>
        <v>0.52083333333333326</v>
      </c>
      <c r="L11" s="17"/>
      <c r="M11" s="7">
        <f t="shared" si="11"/>
        <v>0.52083333333333326</v>
      </c>
      <c r="N11" s="17"/>
      <c r="O11" s="7">
        <f t="shared" si="12"/>
        <v>0.52083333333333326</v>
      </c>
      <c r="P11" s="5"/>
    </row>
    <row r="12" spans="1:16" ht="20.100000000000001" customHeight="1">
      <c r="A12" s="3">
        <f t="shared" si="6"/>
        <v>0.54166666666666663</v>
      </c>
      <c r="B12" s="5">
        <v>13</v>
      </c>
      <c r="C12" s="3">
        <f t="shared" si="7"/>
        <v>0.54166666666666663</v>
      </c>
      <c r="D12" s="5">
        <v>10</v>
      </c>
      <c r="E12" s="3">
        <f t="shared" si="7"/>
        <v>0.54166666666666663</v>
      </c>
      <c r="F12" s="5">
        <v>13</v>
      </c>
      <c r="G12" s="7">
        <f t="shared" si="8"/>
        <v>0.54166666666666663</v>
      </c>
      <c r="H12" s="5">
        <v>11</v>
      </c>
      <c r="I12" s="7">
        <f t="shared" si="9"/>
        <v>0.54166666666666663</v>
      </c>
      <c r="J12" s="20">
        <v>8</v>
      </c>
      <c r="K12" s="7">
        <f t="shared" si="10"/>
        <v>0.54166666666666663</v>
      </c>
      <c r="L12" s="17"/>
      <c r="M12" s="7">
        <f t="shared" si="11"/>
        <v>0.54166666666666663</v>
      </c>
      <c r="N12" s="17"/>
      <c r="O12" s="7">
        <f t="shared" si="12"/>
        <v>0.54166666666666663</v>
      </c>
      <c r="P12" s="5"/>
    </row>
    <row r="13" spans="1:16" ht="20.100000000000001" customHeight="1">
      <c r="A13" s="3">
        <f t="shared" si="6"/>
        <v>0.5625</v>
      </c>
      <c r="B13" s="5">
        <v>8</v>
      </c>
      <c r="C13" s="3">
        <f t="shared" si="7"/>
        <v>0.5625</v>
      </c>
      <c r="D13" s="5">
        <v>5</v>
      </c>
      <c r="E13" s="3">
        <f t="shared" si="7"/>
        <v>0.5625</v>
      </c>
      <c r="F13" s="5">
        <v>7</v>
      </c>
      <c r="G13" s="7">
        <f t="shared" si="8"/>
        <v>0.5625</v>
      </c>
      <c r="H13" s="5">
        <v>8</v>
      </c>
      <c r="I13" s="7">
        <f t="shared" si="9"/>
        <v>0.5625</v>
      </c>
      <c r="J13" s="11">
        <v>15</v>
      </c>
      <c r="K13" s="7">
        <f t="shared" si="10"/>
        <v>0.5625</v>
      </c>
      <c r="L13" s="17"/>
      <c r="M13" s="7">
        <f t="shared" si="11"/>
        <v>0.5625</v>
      </c>
      <c r="N13" s="17"/>
      <c r="O13" s="7">
        <f t="shared" si="12"/>
        <v>0.5625</v>
      </c>
      <c r="P13" s="5"/>
    </row>
    <row r="14" spans="1:16" ht="20.100000000000001" customHeight="1">
      <c r="A14" s="3">
        <f t="shared" si="6"/>
        <v>0.58333333333333337</v>
      </c>
      <c r="B14" s="5">
        <v>7</v>
      </c>
      <c r="C14" s="3">
        <f t="shared" si="7"/>
        <v>0.58333333333333337</v>
      </c>
      <c r="D14" s="5">
        <v>11</v>
      </c>
      <c r="E14" s="3">
        <f t="shared" si="7"/>
        <v>0.58333333333333337</v>
      </c>
      <c r="F14" s="5">
        <v>8</v>
      </c>
      <c r="G14" s="7">
        <f t="shared" si="8"/>
        <v>0.58333333333333337</v>
      </c>
      <c r="H14" s="5">
        <v>10</v>
      </c>
      <c r="I14" s="7">
        <f t="shared" si="9"/>
        <v>0.58333333333333337</v>
      </c>
      <c r="J14" s="11">
        <v>15</v>
      </c>
      <c r="K14" s="7">
        <f t="shared" si="10"/>
        <v>0.58333333333333337</v>
      </c>
      <c r="L14" s="17"/>
      <c r="M14" s="7">
        <f t="shared" si="11"/>
        <v>0.58333333333333337</v>
      </c>
      <c r="N14" s="17"/>
      <c r="O14" s="7">
        <f t="shared" si="12"/>
        <v>0.58333333333333337</v>
      </c>
      <c r="P14" s="5"/>
    </row>
    <row r="15" spans="1:16" ht="20.100000000000001" customHeight="1">
      <c r="A15" s="3">
        <f t="shared" si="6"/>
        <v>0.60416666666666674</v>
      </c>
      <c r="B15" s="5">
        <v>10</v>
      </c>
      <c r="C15" s="3">
        <f t="shared" si="7"/>
        <v>0.60416666666666674</v>
      </c>
      <c r="D15" s="5">
        <v>10</v>
      </c>
      <c r="E15" s="3">
        <f t="shared" si="7"/>
        <v>0.60416666666666674</v>
      </c>
      <c r="F15" s="5">
        <v>7</v>
      </c>
      <c r="G15" s="7">
        <f t="shared" si="8"/>
        <v>0.60416666666666674</v>
      </c>
      <c r="H15" s="5">
        <v>7</v>
      </c>
      <c r="I15" s="7">
        <f t="shared" si="9"/>
        <v>0.60416666666666674</v>
      </c>
      <c r="J15" s="11"/>
      <c r="K15" s="7">
        <f t="shared" si="10"/>
        <v>0.60416666666666674</v>
      </c>
      <c r="L15" s="17"/>
      <c r="M15" s="7">
        <f t="shared" si="11"/>
        <v>0.60416666666666674</v>
      </c>
      <c r="N15" s="17"/>
      <c r="O15" s="7">
        <f t="shared" si="12"/>
        <v>0.60416666666666674</v>
      </c>
      <c r="P15" s="5"/>
    </row>
    <row r="16" spans="1:16" ht="20.100000000000001" customHeight="1">
      <c r="A16" s="3">
        <f t="shared" si="6"/>
        <v>0.62500000000000011</v>
      </c>
      <c r="B16" s="5">
        <v>10</v>
      </c>
      <c r="C16" s="3">
        <f t="shared" si="7"/>
        <v>0.62500000000000011</v>
      </c>
      <c r="D16" s="5">
        <v>5</v>
      </c>
      <c r="E16" s="3">
        <f t="shared" si="7"/>
        <v>0.62500000000000011</v>
      </c>
      <c r="F16" s="5">
        <v>2</v>
      </c>
      <c r="G16" s="7">
        <f t="shared" si="8"/>
        <v>0.62500000000000011</v>
      </c>
      <c r="H16" s="5">
        <v>7</v>
      </c>
      <c r="I16" s="7">
        <f t="shared" si="9"/>
        <v>0.62500000000000011</v>
      </c>
      <c r="J16" s="11">
        <v>17</v>
      </c>
      <c r="K16" s="7">
        <f t="shared" si="10"/>
        <v>0.62500000000000011</v>
      </c>
      <c r="L16" s="17"/>
      <c r="M16" s="7">
        <f t="shared" si="11"/>
        <v>0.62500000000000011</v>
      </c>
      <c r="N16" s="17"/>
      <c r="O16" s="7">
        <f t="shared" si="12"/>
        <v>0.62500000000000011</v>
      </c>
      <c r="P16" s="5"/>
    </row>
    <row r="17" spans="1:16" ht="20.100000000000001" customHeight="1">
      <c r="A17" s="3">
        <f t="shared" si="6"/>
        <v>0.64583333333333348</v>
      </c>
      <c r="B17" s="5">
        <v>10</v>
      </c>
      <c r="C17" s="3">
        <f t="shared" si="7"/>
        <v>0.64583333333333348</v>
      </c>
      <c r="D17" s="5">
        <v>7</v>
      </c>
      <c r="E17" s="3">
        <f t="shared" si="7"/>
        <v>0.64583333333333348</v>
      </c>
      <c r="F17" s="5">
        <v>9</v>
      </c>
      <c r="G17" s="7">
        <f t="shared" si="8"/>
        <v>0.64583333333333348</v>
      </c>
      <c r="H17" s="5">
        <v>7</v>
      </c>
      <c r="I17" s="7">
        <f t="shared" si="9"/>
        <v>0.64583333333333348</v>
      </c>
      <c r="J17" s="11">
        <v>8</v>
      </c>
      <c r="K17" s="7">
        <f t="shared" si="10"/>
        <v>0.64583333333333348</v>
      </c>
      <c r="L17" s="17"/>
      <c r="M17" s="7">
        <f t="shared" si="11"/>
        <v>0.64583333333333348</v>
      </c>
      <c r="N17" s="17"/>
      <c r="O17" s="7">
        <f t="shared" si="12"/>
        <v>0.64583333333333348</v>
      </c>
      <c r="P17" s="5"/>
    </row>
    <row r="18" spans="1:16" ht="20.100000000000001" customHeight="1">
      <c r="A18" s="3">
        <f t="shared" si="6"/>
        <v>0.66666666666666685</v>
      </c>
      <c r="B18" s="5">
        <v>10</v>
      </c>
      <c r="C18" s="3">
        <f t="shared" si="7"/>
        <v>0.66666666666666685</v>
      </c>
      <c r="D18" s="5">
        <v>10</v>
      </c>
      <c r="E18" s="3">
        <f t="shared" si="7"/>
        <v>0.66666666666666685</v>
      </c>
      <c r="F18" s="5">
        <v>18</v>
      </c>
      <c r="G18" s="7">
        <f t="shared" si="8"/>
        <v>0.66666666666666685</v>
      </c>
      <c r="H18" s="5">
        <v>8</v>
      </c>
      <c r="I18" s="7">
        <f t="shared" si="9"/>
        <v>0.66666666666666685</v>
      </c>
      <c r="J18" s="11">
        <v>8</v>
      </c>
      <c r="K18" s="7">
        <f t="shared" si="10"/>
        <v>0.66666666666666685</v>
      </c>
      <c r="L18" s="17"/>
      <c r="M18" s="7">
        <f t="shared" si="11"/>
        <v>0.66666666666666685</v>
      </c>
      <c r="N18" s="17"/>
      <c r="O18" s="7">
        <f t="shared" si="12"/>
        <v>0.66666666666666685</v>
      </c>
      <c r="P18" s="5"/>
    </row>
    <row r="19" spans="1:16" ht="20.100000000000001" customHeight="1">
      <c r="A19" s="3">
        <f t="shared" si="6"/>
        <v>0.68750000000000022</v>
      </c>
      <c r="B19" s="5">
        <v>16</v>
      </c>
      <c r="C19" s="3">
        <f t="shared" si="7"/>
        <v>0.68750000000000022</v>
      </c>
      <c r="D19" s="5">
        <v>14</v>
      </c>
      <c r="E19" s="3">
        <f t="shared" si="7"/>
        <v>0.68750000000000022</v>
      </c>
      <c r="F19" s="5">
        <v>19</v>
      </c>
      <c r="G19" s="7">
        <f t="shared" si="8"/>
        <v>0.68750000000000022</v>
      </c>
      <c r="H19" s="5">
        <v>14</v>
      </c>
      <c r="I19" s="7">
        <f t="shared" si="9"/>
        <v>0.68750000000000022</v>
      </c>
      <c r="J19" s="11">
        <v>9</v>
      </c>
      <c r="K19" s="7">
        <f t="shared" si="10"/>
        <v>0.68750000000000022</v>
      </c>
      <c r="L19" s="17"/>
      <c r="M19" s="7">
        <f t="shared" si="11"/>
        <v>0.68750000000000022</v>
      </c>
      <c r="N19" s="17"/>
      <c r="O19" s="7">
        <f t="shared" si="12"/>
        <v>0.68750000000000022</v>
      </c>
      <c r="P19" s="5"/>
    </row>
    <row r="20" spans="1:16" ht="20.100000000000001" customHeight="1">
      <c r="A20" s="3">
        <f t="shared" si="6"/>
        <v>0.70833333333333359</v>
      </c>
      <c r="B20" s="5">
        <v>14</v>
      </c>
      <c r="C20" s="3">
        <f t="shared" si="7"/>
        <v>0.70833333333333359</v>
      </c>
      <c r="D20" s="5">
        <v>16</v>
      </c>
      <c r="E20" s="3">
        <f t="shared" si="7"/>
        <v>0.70833333333333359</v>
      </c>
      <c r="F20" s="5">
        <v>19</v>
      </c>
      <c r="G20" s="7">
        <f t="shared" si="8"/>
        <v>0.70833333333333359</v>
      </c>
      <c r="H20" s="5">
        <v>8</v>
      </c>
      <c r="I20" s="7">
        <f t="shared" si="9"/>
        <v>0.70833333333333359</v>
      </c>
      <c r="J20" s="11">
        <v>16</v>
      </c>
      <c r="K20" s="7">
        <f t="shared" si="10"/>
        <v>0.70833333333333359</v>
      </c>
      <c r="L20" s="17"/>
      <c r="M20" s="7">
        <f t="shared" si="11"/>
        <v>0.70833333333333359</v>
      </c>
      <c r="N20" s="17"/>
      <c r="O20" s="7">
        <f t="shared" si="12"/>
        <v>0.70833333333333359</v>
      </c>
      <c r="P20" s="5"/>
    </row>
    <row r="21" spans="1:16" ht="20.100000000000001" customHeight="1">
      <c r="A21" s="3">
        <f t="shared" si="6"/>
        <v>0.72916666666666696</v>
      </c>
      <c r="B21" s="5">
        <v>20</v>
      </c>
      <c r="C21" s="3">
        <f t="shared" si="7"/>
        <v>0.72916666666666696</v>
      </c>
      <c r="D21" s="5">
        <v>18</v>
      </c>
      <c r="E21" s="3">
        <f t="shared" si="7"/>
        <v>0.72916666666666696</v>
      </c>
      <c r="F21" s="5">
        <v>19</v>
      </c>
      <c r="G21" s="7">
        <f t="shared" si="8"/>
        <v>0.72916666666666696</v>
      </c>
      <c r="H21" s="5">
        <v>16</v>
      </c>
      <c r="I21" s="7">
        <f t="shared" si="9"/>
        <v>0.72916666666666696</v>
      </c>
      <c r="J21" s="11">
        <v>19</v>
      </c>
      <c r="K21" s="7">
        <f t="shared" si="10"/>
        <v>0.72916666666666696</v>
      </c>
      <c r="L21" s="17"/>
      <c r="M21" s="7">
        <f t="shared" si="11"/>
        <v>0.72916666666666696</v>
      </c>
      <c r="N21" s="17"/>
      <c r="O21" s="7">
        <f t="shared" si="12"/>
        <v>0.72916666666666696</v>
      </c>
      <c r="P21" s="5"/>
    </row>
    <row r="22" spans="1:16" ht="20.100000000000001" customHeight="1">
      <c r="A22" s="3">
        <f t="shared" si="6"/>
        <v>0.75000000000000033</v>
      </c>
      <c r="B22" s="5">
        <v>14</v>
      </c>
      <c r="C22" s="3">
        <f t="shared" si="7"/>
        <v>0.75000000000000033</v>
      </c>
      <c r="D22" s="5">
        <v>18</v>
      </c>
      <c r="E22" s="3">
        <f t="shared" si="7"/>
        <v>0.75000000000000033</v>
      </c>
      <c r="F22" s="5">
        <v>19</v>
      </c>
      <c r="G22" s="7">
        <f t="shared" si="8"/>
        <v>0.75000000000000033</v>
      </c>
      <c r="H22" s="5">
        <v>17</v>
      </c>
      <c r="I22" s="7">
        <f t="shared" si="9"/>
        <v>0.75000000000000033</v>
      </c>
      <c r="J22" s="11">
        <v>19</v>
      </c>
      <c r="K22" s="7">
        <f t="shared" si="10"/>
        <v>0.75000000000000033</v>
      </c>
      <c r="L22" s="17"/>
      <c r="M22" s="7">
        <f t="shared" si="11"/>
        <v>0.75000000000000033</v>
      </c>
      <c r="N22" s="17"/>
      <c r="O22" s="7">
        <f t="shared" si="12"/>
        <v>0.75000000000000033</v>
      </c>
      <c r="P22" s="5"/>
    </row>
    <row r="23" spans="1:16" ht="20.100000000000001" customHeight="1">
      <c r="A23" s="3">
        <f t="shared" si="6"/>
        <v>0.7708333333333337</v>
      </c>
      <c r="B23" s="5">
        <v>16</v>
      </c>
      <c r="C23" s="3">
        <f t="shared" si="7"/>
        <v>0.7708333333333337</v>
      </c>
      <c r="D23" s="5">
        <v>18</v>
      </c>
      <c r="E23" s="3">
        <f t="shared" si="7"/>
        <v>0.7708333333333337</v>
      </c>
      <c r="F23" s="5">
        <v>19</v>
      </c>
      <c r="G23" s="7">
        <f t="shared" si="8"/>
        <v>0.7708333333333337</v>
      </c>
      <c r="H23" s="5">
        <v>17</v>
      </c>
      <c r="I23" s="7">
        <f t="shared" si="9"/>
        <v>0.7708333333333337</v>
      </c>
      <c r="J23" s="11">
        <v>16</v>
      </c>
      <c r="K23" s="7">
        <f t="shared" si="10"/>
        <v>0.7708333333333337</v>
      </c>
      <c r="L23" s="17"/>
      <c r="M23" s="7">
        <f t="shared" si="11"/>
        <v>0.7708333333333337</v>
      </c>
      <c r="N23" s="17"/>
      <c r="O23" s="7">
        <f t="shared" si="12"/>
        <v>0.7708333333333337</v>
      </c>
      <c r="P23" s="5"/>
    </row>
    <row r="24" spans="1:16" ht="20.100000000000001" customHeight="1">
      <c r="A24" s="3">
        <f t="shared" si="6"/>
        <v>0.79166666666666707</v>
      </c>
      <c r="B24" s="5">
        <v>5</v>
      </c>
      <c r="C24" s="3">
        <f t="shared" si="7"/>
        <v>0.79166666666666707</v>
      </c>
      <c r="D24" s="5">
        <v>17</v>
      </c>
      <c r="E24" s="3">
        <f t="shared" si="7"/>
        <v>0.79166666666666707</v>
      </c>
      <c r="F24" s="5">
        <v>12</v>
      </c>
      <c r="G24" s="7">
        <f t="shared" si="8"/>
        <v>0.79166666666666707</v>
      </c>
      <c r="H24" s="5">
        <v>16</v>
      </c>
      <c r="I24" s="7">
        <f t="shared" si="9"/>
        <v>0.79166666666666707</v>
      </c>
      <c r="J24" s="11">
        <v>14</v>
      </c>
      <c r="K24" s="7">
        <f t="shared" si="10"/>
        <v>0.79166666666666707</v>
      </c>
      <c r="L24" s="17"/>
      <c r="M24" s="7">
        <f t="shared" si="11"/>
        <v>0.79166666666666707</v>
      </c>
      <c r="N24" s="17"/>
      <c r="O24" s="7">
        <f t="shared" si="12"/>
        <v>0.79166666666666707</v>
      </c>
      <c r="P24" s="5"/>
    </row>
    <row r="25" spans="1:16" ht="20.100000000000001" customHeight="1">
      <c r="A25" s="3">
        <f t="shared" si="6"/>
        <v>0.81250000000000044</v>
      </c>
      <c r="B25" s="5"/>
      <c r="C25" s="3">
        <f t="shared" si="7"/>
        <v>0.81250000000000044</v>
      </c>
      <c r="D25" s="5"/>
      <c r="E25" s="3">
        <f t="shared" si="7"/>
        <v>0.81250000000000044</v>
      </c>
      <c r="F25" s="5"/>
      <c r="G25" s="7">
        <f t="shared" si="8"/>
        <v>0.81250000000000044</v>
      </c>
      <c r="H25" s="5"/>
      <c r="I25" s="7">
        <f t="shared" si="9"/>
        <v>0.81250000000000044</v>
      </c>
      <c r="J25" s="11"/>
      <c r="K25" s="7">
        <f t="shared" si="10"/>
        <v>0.81250000000000044</v>
      </c>
      <c r="L25" s="17"/>
      <c r="M25" s="7">
        <f t="shared" si="11"/>
        <v>0.81250000000000044</v>
      </c>
      <c r="N25" s="17"/>
      <c r="O25" s="7">
        <f t="shared" si="12"/>
        <v>0.81250000000000044</v>
      </c>
      <c r="P25" s="5"/>
    </row>
    <row r="26" spans="1:16" ht="20.100000000000001" customHeight="1">
      <c r="A26" s="3">
        <f t="shared" si="6"/>
        <v>0.83333333333333381</v>
      </c>
      <c r="B26" s="5"/>
      <c r="C26" s="3">
        <f t="shared" si="7"/>
        <v>0.83333333333333381</v>
      </c>
      <c r="D26" s="5"/>
      <c r="E26" s="3">
        <f t="shared" si="7"/>
        <v>0.83333333333333381</v>
      </c>
      <c r="F26" s="5"/>
      <c r="G26" s="7">
        <f t="shared" si="8"/>
        <v>0.83333333333333381</v>
      </c>
      <c r="H26" s="5"/>
      <c r="I26" s="7">
        <f t="shared" si="9"/>
        <v>0.83333333333333381</v>
      </c>
      <c r="J26" s="11"/>
      <c r="K26" s="7">
        <f t="shared" si="10"/>
        <v>0.83333333333333381</v>
      </c>
      <c r="L26" s="17"/>
      <c r="M26" s="7">
        <f t="shared" si="11"/>
        <v>0.83333333333333381</v>
      </c>
      <c r="N26" s="17"/>
      <c r="O26" s="7">
        <f t="shared" si="12"/>
        <v>0.83333333333333381</v>
      </c>
      <c r="P26" s="5"/>
    </row>
  </sheetData>
  <mergeCells count="8">
    <mergeCell ref="A1:B1"/>
    <mergeCell ref="C1:D1"/>
    <mergeCell ref="O1:P1"/>
    <mergeCell ref="E1:F1"/>
    <mergeCell ref="G1:H1"/>
    <mergeCell ref="I1:J1"/>
    <mergeCell ref="K1:L1"/>
    <mergeCell ref="M1:N1"/>
  </mergeCells>
  <phoneticPr fontId="0" type="noConversion"/>
  <pageMargins left="0.75" right="0.75" top="1" bottom="1" header="0.5" footer="0.5"/>
  <pageSetup orientation="portrait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Q7"/>
  <sheetViews>
    <sheetView showRowColHeaders="0" topLeftCell="E1" workbookViewId="0">
      <selection activeCell="O7" sqref="O7"/>
    </sheetView>
  </sheetViews>
  <sheetFormatPr defaultRowHeight="12.75"/>
  <cols>
    <col min="1" max="1" width="11.85546875" style="18" customWidth="1"/>
    <col min="2" max="2" width="11.28515625" style="18" customWidth="1"/>
    <col min="3" max="3" width="14.5703125" customWidth="1"/>
    <col min="4" max="4" width="14.85546875" customWidth="1"/>
    <col min="5" max="6" width="18.5703125" customWidth="1"/>
    <col min="7" max="7" width="15.7109375" customWidth="1"/>
    <col min="8" max="8" width="5.7109375" style="18" customWidth="1"/>
    <col min="9" max="9" width="8.28515625" style="18" customWidth="1"/>
    <col min="10" max="10" width="16" style="18" customWidth="1"/>
    <col min="11" max="11" width="13.42578125" style="18" customWidth="1"/>
    <col min="12" max="12" width="5.42578125" style="18" customWidth="1"/>
    <col min="13" max="13" width="16.5703125" customWidth="1"/>
    <col min="14" max="14" width="13.42578125" style="18" customWidth="1"/>
    <col min="15" max="15" width="28" customWidth="1"/>
    <col min="16" max="16" width="18.42578125" style="31" customWidth="1"/>
    <col min="17" max="17" width="14.5703125" customWidth="1"/>
  </cols>
  <sheetData>
    <row r="1" spans="1:17" s="39" customFormat="1" ht="15.75">
      <c r="A1" s="39" t="s">
        <v>19</v>
      </c>
      <c r="B1" s="39" t="s">
        <v>20</v>
      </c>
      <c r="C1" s="39" t="s">
        <v>21</v>
      </c>
      <c r="D1" s="39" t="s">
        <v>22</v>
      </c>
      <c r="E1" s="39" t="s">
        <v>1</v>
      </c>
      <c r="F1" s="39" t="s">
        <v>44</v>
      </c>
      <c r="G1" s="39" t="s">
        <v>45</v>
      </c>
      <c r="H1" s="39" t="s">
        <v>46</v>
      </c>
      <c r="I1" s="39" t="s">
        <v>47</v>
      </c>
      <c r="J1" s="39" t="s">
        <v>48</v>
      </c>
      <c r="K1" s="39" t="s">
        <v>49</v>
      </c>
      <c r="L1" s="39" t="s">
        <v>50</v>
      </c>
      <c r="M1" s="39" t="s">
        <v>51</v>
      </c>
      <c r="N1" s="39" t="s">
        <v>52</v>
      </c>
      <c r="O1" s="40" t="s">
        <v>23</v>
      </c>
      <c r="P1" s="38" t="s">
        <v>24</v>
      </c>
      <c r="Q1" s="39" t="s">
        <v>53</v>
      </c>
    </row>
    <row r="2" spans="1:17" ht="15.75">
      <c r="A2" s="32">
        <v>101</v>
      </c>
      <c r="B2" s="32" t="s">
        <v>25</v>
      </c>
      <c r="C2" s="33" t="s">
        <v>26</v>
      </c>
      <c r="D2" s="33" t="s">
        <v>27</v>
      </c>
      <c r="E2" s="33" t="s">
        <v>17</v>
      </c>
      <c r="F2" s="33" t="s">
        <v>54</v>
      </c>
      <c r="G2" s="33" t="s">
        <v>59</v>
      </c>
      <c r="H2" s="32" t="s">
        <v>58</v>
      </c>
      <c r="I2" s="32">
        <v>27530</v>
      </c>
      <c r="J2" s="32" t="s">
        <v>62</v>
      </c>
      <c r="K2" s="32" t="s">
        <v>66</v>
      </c>
      <c r="L2" s="32" t="s">
        <v>70</v>
      </c>
      <c r="M2" s="33"/>
      <c r="N2" s="32" t="s">
        <v>74</v>
      </c>
      <c r="O2" s="34"/>
      <c r="P2" s="41"/>
      <c r="Q2" s="33"/>
    </row>
    <row r="3" spans="1:17" ht="15.75">
      <c r="A3" s="32">
        <v>102</v>
      </c>
      <c r="B3" s="32" t="s">
        <v>25</v>
      </c>
      <c r="C3" s="33" t="s">
        <v>28</v>
      </c>
      <c r="D3" s="33" t="s">
        <v>29</v>
      </c>
      <c r="E3" s="33" t="s">
        <v>18</v>
      </c>
      <c r="F3" s="33" t="s">
        <v>55</v>
      </c>
      <c r="G3" s="33" t="s">
        <v>59</v>
      </c>
      <c r="H3" s="32" t="s">
        <v>58</v>
      </c>
      <c r="I3" s="32">
        <v>27534</v>
      </c>
      <c r="J3" s="32" t="s">
        <v>63</v>
      </c>
      <c r="K3" s="32" t="s">
        <v>67</v>
      </c>
      <c r="L3" s="32" t="s">
        <v>71</v>
      </c>
      <c r="M3" s="33"/>
      <c r="N3" s="32" t="s">
        <v>75</v>
      </c>
      <c r="O3" s="35"/>
      <c r="P3" s="42"/>
      <c r="Q3" s="33"/>
    </row>
    <row r="4" spans="1:17" ht="15.75">
      <c r="A4" s="32">
        <v>103</v>
      </c>
      <c r="B4" s="32" t="s">
        <v>25</v>
      </c>
      <c r="C4" s="33" t="s">
        <v>30</v>
      </c>
      <c r="D4" s="33" t="s">
        <v>31</v>
      </c>
      <c r="E4" s="33" t="s">
        <v>32</v>
      </c>
      <c r="F4" s="33" t="s">
        <v>56</v>
      </c>
      <c r="G4" s="33" t="s">
        <v>60</v>
      </c>
      <c r="H4" s="32" t="s">
        <v>58</v>
      </c>
      <c r="I4" s="32">
        <v>27535</v>
      </c>
      <c r="J4" s="32" t="s">
        <v>64</v>
      </c>
      <c r="K4" s="32" t="s">
        <v>68</v>
      </c>
      <c r="L4" s="32" t="s">
        <v>72</v>
      </c>
      <c r="M4" s="33"/>
      <c r="N4" s="32" t="s">
        <v>82</v>
      </c>
      <c r="O4" s="35"/>
      <c r="P4" s="42"/>
      <c r="Q4" s="33"/>
    </row>
    <row r="5" spans="1:17" ht="15.75">
      <c r="A5" s="32">
        <v>104</v>
      </c>
      <c r="B5" s="32" t="s">
        <v>34</v>
      </c>
      <c r="C5" s="33" t="s">
        <v>35</v>
      </c>
      <c r="D5" s="33" t="s">
        <v>36</v>
      </c>
      <c r="E5" s="33" t="s">
        <v>33</v>
      </c>
      <c r="F5" s="33" t="s">
        <v>57</v>
      </c>
      <c r="G5" s="33" t="s">
        <v>61</v>
      </c>
      <c r="H5" s="32" t="s">
        <v>58</v>
      </c>
      <c r="I5" s="32">
        <v>27536</v>
      </c>
      <c r="J5" s="32" t="s">
        <v>65</v>
      </c>
      <c r="K5" s="32" t="s">
        <v>69</v>
      </c>
      <c r="L5" s="32" t="s">
        <v>73</v>
      </c>
      <c r="M5" s="33"/>
      <c r="N5" s="32" t="s">
        <v>76</v>
      </c>
      <c r="O5" s="33" t="s">
        <v>43</v>
      </c>
      <c r="P5" s="42">
        <v>0.35416666666666669</v>
      </c>
      <c r="Q5" s="33"/>
    </row>
    <row r="6" spans="1:17" ht="15.75">
      <c r="A6" s="32">
        <v>105</v>
      </c>
      <c r="B6" s="32" t="s">
        <v>34</v>
      </c>
      <c r="C6" s="33" t="s">
        <v>37</v>
      </c>
      <c r="D6" s="33" t="s">
        <v>38</v>
      </c>
      <c r="E6" s="33" t="s">
        <v>39</v>
      </c>
      <c r="F6" s="33" t="s">
        <v>77</v>
      </c>
      <c r="G6" s="33" t="s">
        <v>61</v>
      </c>
      <c r="H6" s="32" t="s">
        <v>58</v>
      </c>
      <c r="I6" s="32">
        <v>27537</v>
      </c>
      <c r="J6" s="32" t="s">
        <v>78</v>
      </c>
      <c r="K6" s="32" t="s">
        <v>79</v>
      </c>
      <c r="L6" s="32" t="s">
        <v>80</v>
      </c>
      <c r="M6" s="33"/>
      <c r="N6" s="32" t="s">
        <v>81</v>
      </c>
      <c r="O6" s="33"/>
      <c r="P6" s="36"/>
      <c r="Q6" s="33"/>
    </row>
    <row r="7" spans="1:17" ht="15.75">
      <c r="A7" s="32">
        <v>106</v>
      </c>
      <c r="B7" s="32" t="s">
        <v>34</v>
      </c>
      <c r="C7" s="33" t="s">
        <v>41</v>
      </c>
      <c r="D7" s="33" t="s">
        <v>40</v>
      </c>
      <c r="E7" s="37" t="s">
        <v>42</v>
      </c>
      <c r="F7" s="37" t="s">
        <v>77</v>
      </c>
      <c r="G7" s="37" t="s">
        <v>61</v>
      </c>
      <c r="H7" s="36" t="s">
        <v>58</v>
      </c>
      <c r="I7" s="32">
        <v>27538</v>
      </c>
      <c r="J7" s="36" t="s">
        <v>115</v>
      </c>
      <c r="K7" s="36" t="s">
        <v>116</v>
      </c>
      <c r="L7" s="36" t="s">
        <v>117</v>
      </c>
      <c r="M7" s="37"/>
      <c r="N7" s="36" t="s">
        <v>118</v>
      </c>
      <c r="O7" s="33"/>
      <c r="P7" s="36"/>
      <c r="Q7" s="33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E21" sqref="E21"/>
    </sheetView>
  </sheetViews>
  <sheetFormatPr defaultRowHeight="12.75"/>
  <cols>
    <col min="1" max="1" width="14.140625" customWidth="1"/>
    <col min="2" max="2" width="13.140625" style="31" bestFit="1" customWidth="1"/>
    <col min="3" max="3" width="12.85546875" bestFit="1" customWidth="1"/>
    <col min="4" max="4" width="20.140625" customWidth="1"/>
    <col min="5" max="5" width="12.85546875" style="47" customWidth="1"/>
    <col min="6" max="6" width="14.42578125" style="43" customWidth="1"/>
    <col min="7" max="7" width="16.5703125" style="43" customWidth="1"/>
    <col min="8" max="8" width="16.140625" style="43" bestFit="1" customWidth="1"/>
    <col min="9" max="9" width="12.140625" style="49" bestFit="1" customWidth="1"/>
    <col min="10" max="10" width="16.7109375" style="43" customWidth="1"/>
    <col min="11" max="11" width="16.140625" style="43" customWidth="1"/>
    <col min="12" max="12" width="16" bestFit="1" customWidth="1"/>
  </cols>
  <sheetData>
    <row r="1" spans="1:12" s="33" customFormat="1" ht="15.75">
      <c r="A1" s="33" t="s">
        <v>83</v>
      </c>
      <c r="B1" s="36" t="s">
        <v>19</v>
      </c>
      <c r="C1" s="33" t="s">
        <v>20</v>
      </c>
      <c r="D1" s="33" t="s">
        <v>84</v>
      </c>
      <c r="E1" s="46" t="s">
        <v>85</v>
      </c>
      <c r="F1" s="45" t="s">
        <v>86</v>
      </c>
      <c r="G1" s="45" t="s">
        <v>87</v>
      </c>
      <c r="H1" s="45" t="s">
        <v>88</v>
      </c>
      <c r="I1" s="48" t="s">
        <v>89</v>
      </c>
      <c r="J1" s="45" t="s">
        <v>113</v>
      </c>
      <c r="K1" s="45" t="s">
        <v>90</v>
      </c>
      <c r="L1" s="33" t="s">
        <v>52</v>
      </c>
    </row>
    <row r="2" spans="1:12">
      <c r="A2" s="51" t="s">
        <v>114</v>
      </c>
      <c r="B2" s="53">
        <v>105</v>
      </c>
      <c r="C2" s="51" t="s">
        <v>34</v>
      </c>
      <c r="D2" s="52">
        <v>1</v>
      </c>
      <c r="E2" s="50">
        <v>45</v>
      </c>
      <c r="F2" s="43">
        <f>SUM(Table_Clinical_Assistant.accdb[[#This Row],[Cost]]+25)</f>
        <v>70</v>
      </c>
      <c r="G2" s="43">
        <v>20</v>
      </c>
      <c r="H2" s="43">
        <f>SUM(Table_Clinical_Assistant.accdb[[#This Row],[Total Due]]-Table_Clinical_Assistant.accdb[[#This Row],[Payment Amt]])</f>
        <v>50</v>
      </c>
      <c r="I2" s="49">
        <v>0.15</v>
      </c>
      <c r="J2" s="44">
        <f>SUM(Table_Clinical_Assistant.accdb[[#This Row],[Balance due]]*Table_Clinical_Assistant.accdb[[#This Row],[Discount]])</f>
        <v>7.5</v>
      </c>
      <c r="K2" s="43">
        <f>SUM(Table_Clinical_Assistant.accdb[[#This Row],[Balance due]]-Table_Clinical_Assistant.accdb[[#This Row],[Discount Amt.]])</f>
        <v>42.5</v>
      </c>
      <c r="L2" s="24"/>
    </row>
    <row r="3" spans="1:12">
      <c r="A3" t="s">
        <v>110</v>
      </c>
      <c r="B3" s="31" t="s">
        <v>94</v>
      </c>
      <c r="C3" t="s">
        <v>25</v>
      </c>
      <c r="D3" s="18" t="s">
        <v>93</v>
      </c>
      <c r="E3" s="47">
        <v>35</v>
      </c>
      <c r="F3" s="43">
        <f>SUM(Table_Clinical_Assistant.accdb[[#This Row],[Cost]]+25)</f>
        <v>60</v>
      </c>
      <c r="G3" s="43">
        <v>25</v>
      </c>
      <c r="H3" s="43">
        <f>SUM(Table_Clinical_Assistant.accdb[[#This Row],[Total Due]]-Table_Clinical_Assistant.accdb[[#This Row],[Payment Amt]])</f>
        <v>35</v>
      </c>
      <c r="I3" s="49">
        <v>0.15</v>
      </c>
      <c r="J3" s="43">
        <f>SUM(Table_Clinical_Assistant.accdb[[#This Row],[Balance due]]*Table_Clinical_Assistant.accdb[[#This Row],[Discount]])</f>
        <v>5.25</v>
      </c>
      <c r="K3" s="43">
        <f>SUM(Table_Clinical_Assistant.accdb[[#This Row],[Balance due]]-Table_Clinical_Assistant.accdb[[#This Row],[Discount Amt.]])</f>
        <v>29.75</v>
      </c>
    </row>
    <row r="4" spans="1:12">
      <c r="A4" t="s">
        <v>101</v>
      </c>
      <c r="B4" s="31" t="s">
        <v>94</v>
      </c>
      <c r="C4" t="s">
        <v>25</v>
      </c>
      <c r="D4" s="18" t="s">
        <v>93</v>
      </c>
      <c r="E4" s="47">
        <v>165</v>
      </c>
      <c r="F4" s="43">
        <f>SUM(Table_Clinical_Assistant.accdb[[#This Row],[Cost]]+25)</f>
        <v>190</v>
      </c>
      <c r="G4" s="43">
        <v>25</v>
      </c>
      <c r="H4" s="43">
        <f>SUM(Table_Clinical_Assistant.accdb[[#This Row],[Total Due]]-Table_Clinical_Assistant.accdb[[#This Row],[Payment Amt]])</f>
        <v>165</v>
      </c>
      <c r="I4" s="49">
        <v>0.15</v>
      </c>
      <c r="J4" s="43">
        <f>SUM(Table_Clinical_Assistant.accdb[[#This Row],[Balance due]]*Table_Clinical_Assistant.accdb[[#This Row],[Discount]])</f>
        <v>24.75</v>
      </c>
      <c r="K4" s="43">
        <f>SUM(Table_Clinical_Assistant.accdb[[#This Row],[Balance due]]-Table_Clinical_Assistant.accdb[[#This Row],[Discount Amt.]])</f>
        <v>140.25</v>
      </c>
    </row>
    <row r="5" spans="1:12">
      <c r="A5" t="s">
        <v>102</v>
      </c>
      <c r="B5" s="31" t="s">
        <v>94</v>
      </c>
      <c r="C5" t="s">
        <v>25</v>
      </c>
      <c r="D5" s="18" t="s">
        <v>103</v>
      </c>
      <c r="E5" s="47">
        <v>135</v>
      </c>
      <c r="F5" s="43">
        <f>SUM(Table_Clinical_Assistant.accdb[[#This Row],[Cost]]+25)</f>
        <v>160</v>
      </c>
      <c r="G5" s="43">
        <v>25</v>
      </c>
      <c r="H5" s="43">
        <f>SUM(Table_Clinical_Assistant.accdb[[#This Row],[Total Due]]-Table_Clinical_Assistant.accdb[[#This Row],[Payment Amt]])</f>
        <v>135</v>
      </c>
      <c r="I5" s="49">
        <v>0.15</v>
      </c>
      <c r="J5" s="43">
        <f>SUM(Table_Clinical_Assistant.accdb[[#This Row],[Balance due]]*Table_Clinical_Assistant.accdb[[#This Row],[Discount]])</f>
        <v>20.25</v>
      </c>
      <c r="K5" s="43">
        <f>SUM(Table_Clinical_Assistant.accdb[[#This Row],[Balance due]]-Table_Clinical_Assistant.accdb[[#This Row],[Discount Amt.]])</f>
        <v>114.75</v>
      </c>
    </row>
    <row r="6" spans="1:12">
      <c r="A6" t="s">
        <v>105</v>
      </c>
      <c r="B6" s="31" t="s">
        <v>94</v>
      </c>
      <c r="C6" t="s">
        <v>34</v>
      </c>
      <c r="D6" s="18" t="s">
        <v>106</v>
      </c>
      <c r="E6" s="47">
        <v>76</v>
      </c>
      <c r="F6" s="43">
        <f>SUM(Table_Clinical_Assistant.accdb[[#This Row],[Cost]]+25)</f>
        <v>101</v>
      </c>
      <c r="G6" s="43">
        <v>25</v>
      </c>
      <c r="H6" s="43">
        <f>SUM(Table_Clinical_Assistant.accdb[[#This Row],[Total Due]]-Table_Clinical_Assistant.accdb[[#This Row],[Payment Amt]])</f>
        <v>76</v>
      </c>
      <c r="I6" s="49">
        <v>0.15</v>
      </c>
      <c r="J6" s="43">
        <f>SUM(Table_Clinical_Assistant.accdb[[#This Row],[Balance due]]*Table_Clinical_Assistant.accdb[[#This Row],[Discount]])</f>
        <v>11.4</v>
      </c>
      <c r="K6" s="43">
        <f>SUM(Table_Clinical_Assistant.accdb[[#This Row],[Balance due]]-Table_Clinical_Assistant.accdb[[#This Row],[Discount Amt.]])</f>
        <v>64.599999999999994</v>
      </c>
    </row>
    <row r="7" spans="1:12">
      <c r="A7" t="s">
        <v>97</v>
      </c>
      <c r="B7" s="31" t="s">
        <v>92</v>
      </c>
      <c r="C7" t="s">
        <v>34</v>
      </c>
      <c r="D7" s="18" t="s">
        <v>99</v>
      </c>
      <c r="E7" s="47">
        <v>135</v>
      </c>
      <c r="F7" s="43">
        <f>SUM(Table_Clinical_Assistant.accdb[[#This Row],[Cost]]+25)</f>
        <v>160</v>
      </c>
      <c r="G7" s="43">
        <v>25</v>
      </c>
      <c r="H7" s="43">
        <f>SUM(Table_Clinical_Assistant.accdb[[#This Row],[Total Due]]-Table_Clinical_Assistant.accdb[[#This Row],[Payment Amt]])</f>
        <v>135</v>
      </c>
      <c r="I7" s="49">
        <v>0.15</v>
      </c>
      <c r="J7" s="43">
        <f>SUM(Table_Clinical_Assistant.accdb[[#This Row],[Balance due]]*Table_Clinical_Assistant.accdb[[#This Row],[Discount]])</f>
        <v>20.25</v>
      </c>
      <c r="K7" s="43">
        <f>SUM(Table_Clinical_Assistant.accdb[[#This Row],[Balance due]]-Table_Clinical_Assistant.accdb[[#This Row],[Discount Amt.]])</f>
        <v>114.75</v>
      </c>
    </row>
    <row r="8" spans="1:12">
      <c r="A8" t="s">
        <v>111</v>
      </c>
      <c r="B8" s="31" t="s">
        <v>92</v>
      </c>
      <c r="C8" t="s">
        <v>25</v>
      </c>
      <c r="D8" s="18" t="s">
        <v>98</v>
      </c>
      <c r="E8" s="47">
        <v>55</v>
      </c>
      <c r="F8" s="43">
        <f>SUM(Table_Clinical_Assistant.accdb[[#This Row],[Cost]]+25)</f>
        <v>80</v>
      </c>
      <c r="G8" s="43">
        <v>10</v>
      </c>
      <c r="H8" s="43">
        <f>SUM(Table_Clinical_Assistant.accdb[[#This Row],[Total Due]]-Table_Clinical_Assistant.accdb[[#This Row],[Payment Amt]])</f>
        <v>70</v>
      </c>
      <c r="I8" s="49">
        <v>0.15</v>
      </c>
      <c r="J8" s="43">
        <f>SUM(Table_Clinical_Assistant.accdb[[#This Row],[Balance due]]*Table_Clinical_Assistant.accdb[[#This Row],[Discount]])</f>
        <v>10.5</v>
      </c>
      <c r="K8" s="43">
        <f>SUM(Table_Clinical_Assistant.accdb[[#This Row],[Balance due]]-Table_Clinical_Assistant.accdb[[#This Row],[Discount Amt.]])</f>
        <v>59.5</v>
      </c>
    </row>
    <row r="9" spans="1:12">
      <c r="A9" t="s">
        <v>109</v>
      </c>
      <c r="B9" s="31" t="s">
        <v>92</v>
      </c>
      <c r="C9" t="s">
        <v>34</v>
      </c>
      <c r="D9" s="18" t="s">
        <v>93</v>
      </c>
      <c r="E9" s="47">
        <v>35</v>
      </c>
      <c r="F9" s="43">
        <f>SUM(Table_Clinical_Assistant.accdb[[#This Row],[Cost]]+25)</f>
        <v>60</v>
      </c>
      <c r="G9" s="43">
        <v>35</v>
      </c>
      <c r="H9" s="43">
        <f>SUM(Table_Clinical_Assistant.accdb[[#This Row],[Total Due]]-Table_Clinical_Assistant.accdb[[#This Row],[Payment Amt]])</f>
        <v>25</v>
      </c>
      <c r="I9" s="49">
        <v>0.15</v>
      </c>
      <c r="J9" s="43">
        <f>SUM(Table_Clinical_Assistant.accdb[[#This Row],[Balance due]]*Table_Clinical_Assistant.accdb[[#This Row],[Discount]])</f>
        <v>3.75</v>
      </c>
      <c r="K9" s="43">
        <f>SUM(Table_Clinical_Assistant.accdb[[#This Row],[Balance due]]-Table_Clinical_Assistant.accdb[[#This Row],[Discount Amt.]])</f>
        <v>21.25</v>
      </c>
    </row>
    <row r="10" spans="1:12">
      <c r="A10" t="s">
        <v>91</v>
      </c>
      <c r="B10" s="31" t="s">
        <v>92</v>
      </c>
      <c r="C10" t="s">
        <v>34</v>
      </c>
      <c r="D10" s="18" t="s">
        <v>94</v>
      </c>
      <c r="E10" s="47">
        <v>35</v>
      </c>
      <c r="F10" s="43">
        <f>SUM(Table_Clinical_Assistant.accdb[[#This Row],[Cost]]+25)</f>
        <v>60</v>
      </c>
      <c r="G10" s="43">
        <v>35</v>
      </c>
      <c r="H10" s="43">
        <f>SUM(Table_Clinical_Assistant.accdb[[#This Row],[Total Due]]-Table_Clinical_Assistant.accdb[[#This Row],[Payment Amt]])</f>
        <v>25</v>
      </c>
      <c r="I10" s="49">
        <v>0.15</v>
      </c>
      <c r="J10" s="43">
        <f>SUM(Table_Clinical_Assistant.accdb[[#This Row],[Balance due]]*Table_Clinical_Assistant.accdb[[#This Row],[Discount]])</f>
        <v>3.75</v>
      </c>
      <c r="K10" s="43">
        <f>SUM(Table_Clinical_Assistant.accdb[[#This Row],[Balance due]]-Table_Clinical_Assistant.accdb[[#This Row],[Discount Amt.]])</f>
        <v>21.25</v>
      </c>
    </row>
    <row r="11" spans="1:12">
      <c r="A11" t="s">
        <v>95</v>
      </c>
      <c r="B11" s="31" t="s">
        <v>92</v>
      </c>
      <c r="C11" t="s">
        <v>25</v>
      </c>
      <c r="D11" s="18" t="s">
        <v>96</v>
      </c>
      <c r="E11" s="47">
        <v>55</v>
      </c>
      <c r="F11" s="43">
        <f>SUM(Table_Clinical_Assistant.accdb[[#This Row],[Cost]]+25)</f>
        <v>80</v>
      </c>
      <c r="G11" s="43">
        <v>55</v>
      </c>
      <c r="H11" s="43">
        <f>SUM(Table_Clinical_Assistant.accdb[[#This Row],[Total Due]]-Table_Clinical_Assistant.accdb[[#This Row],[Payment Amt]])</f>
        <v>25</v>
      </c>
      <c r="I11" s="49">
        <v>0.15</v>
      </c>
      <c r="J11" s="43">
        <f>SUM(Table_Clinical_Assistant.accdb[[#This Row],[Balance due]]*Table_Clinical_Assistant.accdb[[#This Row],[Discount]])</f>
        <v>3.75</v>
      </c>
      <c r="K11" s="43">
        <f>SUM(Table_Clinical_Assistant.accdb[[#This Row],[Balance due]]-Table_Clinical_Assistant.accdb[[#This Row],[Discount Amt.]])</f>
        <v>21.25</v>
      </c>
    </row>
    <row r="12" spans="1:12">
      <c r="A12" t="s">
        <v>100</v>
      </c>
      <c r="B12" s="31" t="s">
        <v>96</v>
      </c>
      <c r="C12" t="s">
        <v>25</v>
      </c>
      <c r="D12" s="18" t="s">
        <v>93</v>
      </c>
      <c r="E12" s="47">
        <v>35</v>
      </c>
      <c r="F12" s="43">
        <f>SUM(Table_Clinical_Assistant.accdb[[#This Row],[Cost]]+25)</f>
        <v>60</v>
      </c>
      <c r="G12" s="43">
        <v>35</v>
      </c>
      <c r="H12" s="43">
        <f>SUM(Table_Clinical_Assistant.accdb[[#This Row],[Total Due]]-Table_Clinical_Assistant.accdb[[#This Row],[Payment Amt]])</f>
        <v>25</v>
      </c>
      <c r="I12" s="49">
        <v>0.15</v>
      </c>
      <c r="J12" s="43">
        <f>SUM(Table_Clinical_Assistant.accdb[[#This Row],[Balance due]]*Table_Clinical_Assistant.accdb[[#This Row],[Discount]])</f>
        <v>3.75</v>
      </c>
      <c r="K12" s="43">
        <f>SUM(Table_Clinical_Assistant.accdb[[#This Row],[Balance due]]-Table_Clinical_Assistant.accdb[[#This Row],[Discount Amt.]])</f>
        <v>21.25</v>
      </c>
    </row>
    <row r="13" spans="1:12">
      <c r="A13" t="s">
        <v>112</v>
      </c>
      <c r="B13" s="31" t="s">
        <v>96</v>
      </c>
      <c r="C13" t="s">
        <v>34</v>
      </c>
      <c r="D13" s="18" t="s">
        <v>107</v>
      </c>
      <c r="E13" s="47">
        <v>76</v>
      </c>
      <c r="F13" s="43">
        <f>SUM(Table_Clinical_Assistant.accdb[[#This Row],[Cost]]+25)</f>
        <v>101</v>
      </c>
      <c r="G13" s="43">
        <v>35</v>
      </c>
      <c r="H13" s="43">
        <f>SUM(Table_Clinical_Assistant.accdb[[#This Row],[Total Due]]-Table_Clinical_Assistant.accdb[[#This Row],[Payment Amt]])</f>
        <v>66</v>
      </c>
      <c r="I13" s="49">
        <v>0.15</v>
      </c>
      <c r="J13" s="43">
        <f>SUM(Table_Clinical_Assistant.accdb[[#This Row],[Balance due]]*Table_Clinical_Assistant.accdb[[#This Row],[Discount]])</f>
        <v>9.9</v>
      </c>
      <c r="K13" s="43">
        <f>SUM(Table_Clinical_Assistant.accdb[[#This Row],[Balance due]]-Table_Clinical_Assistant.accdb[[#This Row],[Discount Amt.]])</f>
        <v>56.1</v>
      </c>
    </row>
    <row r="14" spans="1:12">
      <c r="A14" t="s">
        <v>108</v>
      </c>
      <c r="B14" s="31" t="s">
        <v>96</v>
      </c>
      <c r="C14" t="s">
        <v>34</v>
      </c>
      <c r="D14" s="18" t="s">
        <v>98</v>
      </c>
      <c r="E14" s="47">
        <v>55</v>
      </c>
      <c r="F14" s="43">
        <f>SUM(Table_Clinical_Assistant.accdb[[#This Row],[Cost]]+25)</f>
        <v>80</v>
      </c>
      <c r="G14" s="43">
        <v>55</v>
      </c>
      <c r="H14" s="43">
        <f>SUM(Table_Clinical_Assistant.accdb[[#This Row],[Total Due]]-Table_Clinical_Assistant.accdb[[#This Row],[Payment Amt]])</f>
        <v>25</v>
      </c>
      <c r="I14" s="49">
        <v>0.15</v>
      </c>
      <c r="J14" s="43">
        <f>SUM(Table_Clinical_Assistant.accdb[[#This Row],[Balance due]]*Table_Clinical_Assistant.accdb[[#This Row],[Discount]])</f>
        <v>3.75</v>
      </c>
      <c r="K14" s="43">
        <f>SUM(Table_Clinical_Assistant.accdb[[#This Row],[Balance due]]-Table_Clinical_Assistant.accdb[[#This Row],[Discount Amt.]])</f>
        <v>21.25</v>
      </c>
    </row>
    <row r="15" spans="1:12">
      <c r="A15" t="s">
        <v>104</v>
      </c>
      <c r="B15" s="31" t="s">
        <v>99</v>
      </c>
      <c r="C15" t="s">
        <v>25</v>
      </c>
      <c r="D15" s="18" t="s">
        <v>93</v>
      </c>
      <c r="E15" s="47">
        <v>45</v>
      </c>
      <c r="F15" s="43">
        <f>SUM(Table_Clinical_Assistant.accdb[[#This Row],[Cost]]+25)</f>
        <v>70</v>
      </c>
      <c r="G15" s="43">
        <v>20</v>
      </c>
      <c r="H15" s="43">
        <f>SUM(Table_Clinical_Assistant.accdb[[#This Row],[Total Due]]-Table_Clinical_Assistant.accdb[[#This Row],[Payment Amt]])</f>
        <v>50</v>
      </c>
      <c r="I15" s="49">
        <v>0.15</v>
      </c>
      <c r="J15" s="43">
        <f>SUM(Table_Clinical_Assistant.accdb[[#This Row],[Balance due]]*Table_Clinical_Assistant.accdb[[#This Row],[Discount]])</f>
        <v>7.5</v>
      </c>
      <c r="K15" s="43">
        <f>SUM(Table_Clinical_Assistant.accdb[[#This Row],[Balance due]]-Table_Clinical_Assistant.accdb[[#This Row],[Discount Amt.]])</f>
        <v>42.5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Scheduler</vt:lpstr>
      <vt:lpstr>Patient List</vt:lpstr>
      <vt:lpstr>Accounting</vt:lpstr>
      <vt:lpstr>'Patient List'!Butler__Rosemary</vt:lpstr>
      <vt:lpstr>Name1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Rosemary Butler</dc:creator>
  <cp:lastModifiedBy>Rosemary Butler</cp:lastModifiedBy>
  <dcterms:created xsi:type="dcterms:W3CDTF">2009-11-09T17:52:02Z</dcterms:created>
  <dcterms:modified xsi:type="dcterms:W3CDTF">2009-11-17T05:15:02Z</dcterms:modified>
</cp:coreProperties>
</file>